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Thang4.14" sheetId="1" r:id="rId1"/>
  </sheets>
  <definedNames/>
  <calcPr fullCalcOnLoad="1"/>
</workbook>
</file>

<file path=xl/sharedStrings.xml><?xml version="1.0" encoding="utf-8"?>
<sst xmlns="http://schemas.openxmlformats.org/spreadsheetml/2006/main" count="189" uniqueCount="78">
  <si>
    <t>TỔNG</t>
  </si>
  <si>
    <t>NGÀNH</t>
  </si>
  <si>
    <t>A</t>
  </si>
  <si>
    <t>B</t>
  </si>
  <si>
    <t>C</t>
  </si>
  <si>
    <t>CK</t>
  </si>
  <si>
    <t>CKĐL</t>
  </si>
  <si>
    <t>ĐIỆN</t>
  </si>
  <si>
    <t>Đ-ĐL</t>
  </si>
  <si>
    <t>ĐT</t>
  </si>
  <si>
    <t>ĐT-TH</t>
  </si>
  <si>
    <t>ĐTVT</t>
  </si>
  <si>
    <t>TH</t>
  </si>
  <si>
    <t>KT</t>
  </si>
  <si>
    <t>TĐ</t>
  </si>
  <si>
    <t>CĐT</t>
  </si>
  <si>
    <t>D</t>
  </si>
  <si>
    <t>E</t>
  </si>
  <si>
    <t>CTCK</t>
  </si>
  <si>
    <t>SCCK</t>
  </si>
  <si>
    <t>ĐL</t>
  </si>
  <si>
    <t>KTML</t>
  </si>
  <si>
    <t>QTM</t>
  </si>
  <si>
    <t>Nguyễn Hữu Dũng</t>
  </si>
  <si>
    <t>CGKL</t>
  </si>
  <si>
    <t>CƠ KHÍ</t>
  </si>
  <si>
    <t>ÔTÔ</t>
  </si>
  <si>
    <t>TỔNG HỢP</t>
  </si>
  <si>
    <t>NĂM 2011</t>
  </si>
  <si>
    <t>ĐIỆN TỬ</t>
  </si>
  <si>
    <t xml:space="preserve">CĐT </t>
  </si>
  <si>
    <t xml:space="preserve">ÔTÔ  </t>
  </si>
  <si>
    <t xml:space="preserve">TỔNG  </t>
  </si>
  <si>
    <t>Đ-ĐT</t>
  </si>
  <si>
    <t>ĐTTT</t>
  </si>
  <si>
    <t>TỔNG HỆ</t>
  </si>
  <si>
    <t>SỐ NỮ</t>
  </si>
  <si>
    <t>HỆ CAO ĐẲNG LIÊN THÔNG</t>
  </si>
  <si>
    <t>HỆ CAO ĐẲNG NGHỀ</t>
  </si>
  <si>
    <t>ĐTCN</t>
  </si>
  <si>
    <t>KTCSLRMT</t>
  </si>
  <si>
    <t xml:space="preserve">TỔNG </t>
  </si>
  <si>
    <t>HỆ TRUNG CẤP CHUYÊN NGHIỆP</t>
  </si>
  <si>
    <t xml:space="preserve">ĐIỆN  </t>
  </si>
  <si>
    <t xml:space="preserve"> CƠ KHÍ</t>
  </si>
  <si>
    <t xml:space="preserve"> A</t>
  </si>
  <si>
    <t xml:space="preserve"> B</t>
  </si>
  <si>
    <t xml:space="preserve"> C</t>
  </si>
  <si>
    <t xml:space="preserve"> D</t>
  </si>
  <si>
    <t xml:space="preserve"> E</t>
  </si>
  <si>
    <t>CK ĐL</t>
  </si>
  <si>
    <t xml:space="preserve"> PHÒNG CTCT-HSSV</t>
  </si>
  <si>
    <t xml:space="preserve"> * Tổng số:</t>
  </si>
  <si>
    <t xml:space="preserve">          - CĐCN:</t>
  </si>
  <si>
    <t xml:space="preserve">          - CĐN:</t>
  </si>
  <si>
    <t xml:space="preserve">          - TCCN:</t>
  </si>
  <si>
    <t xml:space="preserve">          -  Số nữ:</t>
  </si>
  <si>
    <t>HỆ CAO ĐẲNG CHUYÊN NGHIỆP:</t>
  </si>
  <si>
    <t>Tổng số HSSV:</t>
  </si>
  <si>
    <t>NĂM 2012</t>
  </si>
  <si>
    <t xml:space="preserve"> lớp</t>
  </si>
  <si>
    <t xml:space="preserve"> - CĐLT</t>
  </si>
  <si>
    <t xml:space="preserve"> - </t>
  </si>
  <si>
    <t>Tổng số lớp:</t>
  </si>
  <si>
    <t>NĂM 2011
25 lớp</t>
  </si>
  <si>
    <t>NĂM 2012
25 lớp</t>
  </si>
  <si>
    <t>NĂM 2012
19 lớp</t>
  </si>
  <si>
    <t>NĂM 2011
11 lớp</t>
  </si>
  <si>
    <t>NĂM 2013
25 lớp</t>
  </si>
  <si>
    <t>NL</t>
  </si>
  <si>
    <t>NĂM 2013
15 lớp</t>
  </si>
  <si>
    <t>NĂM 2013
23 lớp</t>
  </si>
  <si>
    <t>NĂM 2012
12 lớp</t>
  </si>
  <si>
    <t>lớp</t>
  </si>
  <si>
    <t>TỔNG HỢP SỈ SỐ HSSV</t>
  </si>
  <si>
    <t xml:space="preserve"> </t>
  </si>
  <si>
    <t>THÁNG 4/2014</t>
  </si>
  <si>
    <t>NĂM 2013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</si>
</sst>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2"/>
      <name val="Times New Roman"/>
      <family val="1"/>
    </font>
    <font>
      <b/>
      <sz val="15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i/>
      <sz val="8"/>
      <name val="Times New Roman"/>
      <family val="1"/>
    </font>
    <font>
      <b/>
      <i/>
      <sz val="8"/>
      <name val="Times New Roman"/>
      <family val="1"/>
    </font>
    <font>
      <b/>
      <sz val="7"/>
      <name val="Times New Roman"/>
      <family val="1"/>
    </font>
    <font>
      <b/>
      <sz val="13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>
        <color indexed="23"/>
      </left>
      <right style="thin"/>
      <top style="hair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hair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 style="thin"/>
      <top/>
      <bottom/>
    </border>
    <border>
      <left style="thin"/>
      <right/>
      <top/>
      <bottom/>
    </border>
    <border>
      <left style="thin">
        <color indexed="23"/>
      </left>
      <right style="thin">
        <color indexed="23"/>
      </right>
      <top style="hair"/>
      <bottom/>
    </border>
    <border>
      <left style="thin">
        <color indexed="23"/>
      </left>
      <right style="thin">
        <color indexed="23"/>
      </right>
      <top/>
      <bottom style="hair">
        <color indexed="23"/>
      </bottom>
    </border>
    <border>
      <left style="thin">
        <color indexed="23"/>
      </left>
      <right style="thin">
        <color indexed="23"/>
      </right>
      <top style="hair">
        <color indexed="23"/>
      </top>
      <bottom style="hair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hair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/>
      <right style="thin"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/>
      <bottom style="hair">
        <color indexed="23"/>
      </bottom>
    </border>
    <border>
      <left/>
      <right style="thin"/>
      <top/>
      <bottom style="hair">
        <color indexed="23"/>
      </bottom>
    </border>
    <border>
      <left style="thin"/>
      <right style="thin">
        <color indexed="23"/>
      </right>
      <top style="hair">
        <color indexed="23"/>
      </top>
      <bottom style="hair">
        <color indexed="23"/>
      </bottom>
    </border>
    <border>
      <left/>
      <right style="thin"/>
      <top style="hair">
        <color indexed="23"/>
      </top>
      <bottom style="hair">
        <color indexed="23"/>
      </bottom>
    </border>
    <border>
      <left style="thin"/>
      <right style="thin">
        <color indexed="23"/>
      </right>
      <top style="hair">
        <color indexed="2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hair">
        <color indexed="23"/>
      </bottom>
    </border>
    <border>
      <left style="thin">
        <color indexed="23"/>
      </left>
      <right style="thin"/>
      <top style="hair">
        <color indexed="23"/>
      </top>
      <bottom style="hair">
        <color indexed="23"/>
      </bottom>
    </border>
    <border>
      <left style="thin"/>
      <right style="thin">
        <color indexed="23"/>
      </right>
      <top style="hair">
        <color indexed="23"/>
      </top>
      <bottom/>
    </border>
    <border>
      <left style="thin">
        <color indexed="23"/>
      </left>
      <right style="thin"/>
      <top style="hair">
        <color indexed="23"/>
      </top>
      <bottom/>
    </border>
    <border>
      <left style="thin">
        <color indexed="23"/>
      </left>
      <right style="thin"/>
      <top/>
      <bottom style="hair">
        <color indexed="23"/>
      </bottom>
    </border>
    <border>
      <left style="thin">
        <color indexed="23"/>
      </left>
      <right style="thin"/>
      <top style="thin">
        <color indexed="23"/>
      </top>
      <bottom style="hair">
        <color indexed="23"/>
      </bottom>
    </border>
    <border>
      <left style="thin"/>
      <right style="thin">
        <color indexed="23"/>
      </right>
      <top style="thin"/>
      <bottom style="thin">
        <color indexed="23"/>
      </bottom>
    </border>
    <border>
      <left style="thin"/>
      <right style="thin">
        <color indexed="23"/>
      </right>
      <top/>
      <bottom style="hair"/>
    </border>
    <border>
      <left style="thin"/>
      <right style="thin">
        <color indexed="23"/>
      </right>
      <top style="hair"/>
      <bottom style="hair"/>
    </border>
    <border>
      <left style="thin"/>
      <right style="thin">
        <color indexed="23"/>
      </right>
      <top style="hair"/>
      <bottom/>
    </border>
    <border>
      <left style="thin">
        <color indexed="23"/>
      </left>
      <right style="thin">
        <color indexed="23"/>
      </right>
      <top style="hair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/>
      <bottom/>
    </border>
    <border>
      <left/>
      <right style="thin"/>
      <top style="hair">
        <color indexed="23"/>
      </top>
      <bottom>
        <color indexed="63"/>
      </bottom>
    </border>
    <border>
      <left style="thin"/>
      <right/>
      <top/>
      <bottom style="thin"/>
    </border>
    <border>
      <left style="thin"/>
      <right style="thin">
        <color indexed="23"/>
      </right>
      <top style="hair">
        <color indexed="23"/>
      </top>
      <bottom style="thin"/>
    </border>
    <border>
      <left style="thin">
        <color indexed="23"/>
      </left>
      <right style="thin">
        <color indexed="23"/>
      </right>
      <top style="hair">
        <color indexed="23"/>
      </top>
      <bottom style="thin"/>
    </border>
    <border>
      <left/>
      <right style="thin"/>
      <top style="hair">
        <color indexed="23"/>
      </top>
      <bottom style="thin"/>
    </border>
    <border>
      <left style="thin"/>
      <right style="thin">
        <color indexed="23"/>
      </right>
      <top style="thin"/>
      <bottom style="hair">
        <color indexed="23"/>
      </bottom>
    </border>
    <border>
      <left style="thin">
        <color indexed="23"/>
      </left>
      <right style="thin">
        <color indexed="23"/>
      </right>
      <top style="thin"/>
      <bottom style="hair">
        <color indexed="23"/>
      </bottom>
    </border>
    <border>
      <left style="thin">
        <color indexed="23"/>
      </left>
      <right style="thin"/>
      <top style="thin"/>
      <bottom style="hair">
        <color indexed="23"/>
      </bottom>
    </border>
    <border>
      <left style="thin">
        <color indexed="23"/>
      </left>
      <right style="thin">
        <color indexed="23"/>
      </right>
      <top/>
      <bottom style="hair"/>
    </border>
    <border>
      <left style="thin">
        <color indexed="23"/>
      </left>
      <right style="thin">
        <color indexed="23"/>
      </right>
      <top style="hair"/>
      <bottom style="hair"/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/>
      <right style="thin"/>
      <top/>
      <bottom style="thin"/>
    </border>
    <border>
      <left style="thin">
        <color indexed="23"/>
      </left>
      <right style="thin"/>
      <top/>
      <bottom style="hair"/>
    </border>
    <border>
      <left style="thin">
        <color indexed="23"/>
      </left>
      <right style="thin"/>
      <top style="hair"/>
      <bottom style="hair"/>
    </border>
    <border>
      <left style="thin">
        <color indexed="23"/>
      </left>
      <right style="thin">
        <color indexed="23"/>
      </right>
      <top style="hair"/>
      <bottom style="thin"/>
    </border>
    <border>
      <left style="thin">
        <color indexed="23"/>
      </left>
      <right style="thin"/>
      <top style="hair"/>
      <bottom style="thin"/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/>
      <top style="thin"/>
      <bottom style="thin">
        <color indexed="23"/>
      </bottom>
    </border>
    <border>
      <left/>
      <right/>
      <top style="thin"/>
      <bottom style="thin">
        <color indexed="23"/>
      </bottom>
    </border>
    <border>
      <left/>
      <right style="thin">
        <color indexed="23"/>
      </right>
      <top style="thin"/>
      <bottom style="thin">
        <color indexed="23"/>
      </bottom>
    </border>
    <border>
      <left/>
      <right/>
      <top style="thin">
        <color indexed="23"/>
      </top>
      <bottom/>
    </border>
    <border>
      <left/>
      <right style="thin"/>
      <top style="thin">
        <color indexed="23"/>
      </top>
      <bottom/>
    </border>
    <border>
      <left style="thin">
        <color indexed="23"/>
      </left>
      <right>
        <color indexed="63"/>
      </right>
      <top/>
      <bottom/>
    </border>
    <border>
      <left>
        <color indexed="63"/>
      </left>
      <right style="thin">
        <color indexed="23"/>
      </right>
      <top/>
      <bottom/>
    </border>
    <border>
      <left style="thin">
        <color indexed="23"/>
      </left>
      <right>
        <color indexed="63"/>
      </right>
      <top/>
      <bottom style="hair"/>
    </border>
    <border>
      <left>
        <color indexed="63"/>
      </left>
      <right style="thin">
        <color indexed="23"/>
      </right>
      <top/>
      <bottom style="hair"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>
        <color indexed="23"/>
      </left>
      <right style="thin">
        <color indexed="2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1" applyNumberFormat="0" applyAlignment="0" applyProtection="0"/>
    <xf numFmtId="0" fontId="40" fillId="0" borderId="6" applyNumberFormat="0" applyFill="0" applyAlignment="0" applyProtection="0"/>
    <xf numFmtId="0" fontId="41" fillId="30" borderId="0" applyNumberFormat="0" applyBorder="0" applyAlignment="0" applyProtection="0"/>
    <xf numFmtId="0" fontId="1" fillId="31" borderId="7" applyNumberFormat="0" applyFont="0" applyAlignment="0" applyProtection="0"/>
    <xf numFmtId="0" fontId="42" fillId="26" borderId="8" applyNumberFormat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38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7" fillId="0" borderId="15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8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8" fillId="0" borderId="20" xfId="0" applyFont="1" applyBorder="1" applyAlignment="1">
      <alignment vertical="center"/>
    </xf>
    <xf numFmtId="0" fontId="8" fillId="0" borderId="31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32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5" fillId="0" borderId="15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3" fontId="2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8" fillId="0" borderId="39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10" fillId="0" borderId="41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3" fontId="11" fillId="0" borderId="0" xfId="0" applyNumberFormat="1" applyFont="1" applyBorder="1" applyAlignment="1">
      <alignment horizontal="right" vertical="center"/>
    </xf>
    <xf numFmtId="3" fontId="7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3" fontId="7" fillId="0" borderId="0" xfId="0" applyNumberFormat="1" applyFont="1" applyAlignment="1">
      <alignment vertical="center"/>
    </xf>
    <xf numFmtId="0" fontId="11" fillId="0" borderId="0" xfId="0" applyFont="1" applyBorder="1" applyAlignment="1">
      <alignment vertical="center"/>
    </xf>
    <xf numFmtId="0" fontId="8" fillId="0" borderId="42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/>
    </xf>
    <xf numFmtId="0" fontId="8" fillId="0" borderId="20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14" xfId="0" applyFont="1" applyBorder="1" applyAlignment="1">
      <alignment vertical="center"/>
    </xf>
    <xf numFmtId="0" fontId="8" fillId="0" borderId="38" xfId="0" applyFont="1" applyBorder="1" applyAlignment="1">
      <alignment horizontal="center" vertical="center"/>
    </xf>
    <xf numFmtId="0" fontId="8" fillId="0" borderId="15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14" xfId="0" applyFont="1" applyBorder="1" applyAlignment="1">
      <alignment horizontal="center"/>
    </xf>
    <xf numFmtId="0" fontId="7" fillId="0" borderId="0" xfId="0" applyFont="1" applyAlignment="1">
      <alignment/>
    </xf>
    <xf numFmtId="3" fontId="7" fillId="0" borderId="0" xfId="0" applyNumberFormat="1" applyFont="1" applyAlignment="1">
      <alignment/>
    </xf>
    <xf numFmtId="0" fontId="7" fillId="0" borderId="48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11" fillId="0" borderId="50" xfId="0" applyFont="1" applyBorder="1" applyAlignment="1">
      <alignment horizontal="center" vertical="center"/>
    </xf>
    <xf numFmtId="3" fontId="11" fillId="0" borderId="50" xfId="0" applyNumberFormat="1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3" fontId="2" fillId="0" borderId="0" xfId="0" applyNumberFormat="1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3" fontId="11" fillId="0" borderId="48" xfId="0" applyNumberFormat="1" applyFont="1" applyBorder="1" applyAlignment="1">
      <alignment horizontal="center" vertical="center"/>
    </xf>
    <xf numFmtId="3" fontId="11" fillId="0" borderId="52" xfId="0" applyNumberFormat="1" applyFont="1" applyBorder="1" applyAlignment="1">
      <alignment horizontal="center" vertical="center"/>
    </xf>
    <xf numFmtId="3" fontId="11" fillId="0" borderId="49" xfId="0" applyNumberFormat="1" applyFont="1" applyBorder="1" applyAlignment="1">
      <alignment horizontal="center" vertical="center"/>
    </xf>
    <xf numFmtId="3" fontId="11" fillId="0" borderId="53" xfId="0" applyNumberFormat="1" applyFont="1" applyBorder="1" applyAlignment="1">
      <alignment horizontal="center" vertical="center"/>
    </xf>
    <xf numFmtId="3" fontId="11" fillId="0" borderId="54" xfId="0" applyNumberFormat="1" applyFont="1" applyBorder="1" applyAlignment="1">
      <alignment horizontal="center" vertical="center"/>
    </xf>
    <xf numFmtId="3" fontId="11" fillId="0" borderId="55" xfId="0" applyNumberFormat="1" applyFont="1" applyBorder="1" applyAlignment="1">
      <alignment horizontal="center" vertical="center"/>
    </xf>
    <xf numFmtId="3" fontId="11" fillId="0" borderId="50" xfId="0" applyNumberFormat="1" applyFont="1" applyBorder="1" applyAlignment="1">
      <alignment horizontal="center" vertical="center"/>
    </xf>
    <xf numFmtId="3" fontId="11" fillId="0" borderId="56" xfId="0" applyNumberFormat="1" applyFont="1" applyBorder="1" applyAlignment="1">
      <alignment horizontal="center" vertical="center"/>
    </xf>
    <xf numFmtId="0" fontId="11" fillId="0" borderId="57" xfId="0" applyFont="1" applyBorder="1" applyAlignment="1">
      <alignment horizontal="center" vertical="center"/>
    </xf>
    <xf numFmtId="0" fontId="11" fillId="0" borderId="58" xfId="0" applyFont="1" applyBorder="1" applyAlignment="1">
      <alignment horizontal="center" vertical="center"/>
    </xf>
    <xf numFmtId="0" fontId="11" fillId="0" borderId="59" xfId="0" applyFont="1" applyBorder="1" applyAlignment="1">
      <alignment horizontal="center" vertical="center"/>
    </xf>
    <xf numFmtId="3" fontId="4" fillId="0" borderId="60" xfId="0" applyNumberFormat="1" applyFont="1" applyBorder="1" applyAlignment="1">
      <alignment horizontal="right" vertical="center"/>
    </xf>
    <xf numFmtId="0" fontId="5" fillId="0" borderId="60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3" fontId="11" fillId="0" borderId="0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7" fillId="0" borderId="62" xfId="0" applyFont="1" applyBorder="1" applyAlignment="1">
      <alignment horizontal="center" vertical="center"/>
    </xf>
    <xf numFmtId="0" fontId="7" fillId="0" borderId="63" xfId="0" applyFont="1" applyBorder="1" applyAlignment="1">
      <alignment horizontal="center" vertical="center"/>
    </xf>
    <xf numFmtId="0" fontId="7" fillId="0" borderId="64" xfId="0" applyFont="1" applyBorder="1" applyAlignment="1">
      <alignment horizontal="center" vertical="center"/>
    </xf>
    <xf numFmtId="0" fontId="7" fillId="0" borderId="65" xfId="0" applyFont="1" applyBorder="1" applyAlignment="1">
      <alignment horizontal="center" vertical="center"/>
    </xf>
    <xf numFmtId="0" fontId="7" fillId="0" borderId="6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6" fillId="0" borderId="67" xfId="0" applyFont="1" applyBorder="1" applyAlignment="1">
      <alignment horizontal="center" vertical="center"/>
    </xf>
    <xf numFmtId="0" fontId="6" fillId="0" borderId="68" xfId="0" applyFont="1" applyBorder="1" applyAlignment="1">
      <alignment horizontal="center" vertical="center"/>
    </xf>
    <xf numFmtId="0" fontId="6" fillId="0" borderId="69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70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5"/>
  <sheetViews>
    <sheetView tabSelected="1" zoomScale="115" zoomScaleNormal="115" zoomScalePageLayoutView="0" workbookViewId="0" topLeftCell="A22">
      <selection activeCell="I43" sqref="I43:J43"/>
    </sheetView>
  </sheetViews>
  <sheetFormatPr defaultColWidth="9.140625" defaultRowHeight="15"/>
  <cols>
    <col min="1" max="1" width="9.140625" style="13" customWidth="1"/>
    <col min="2" max="2" width="6.140625" style="2" customWidth="1"/>
    <col min="3" max="3" width="6.7109375" style="2" customWidth="1"/>
    <col min="4" max="12" width="6.140625" style="2" customWidth="1"/>
    <col min="13" max="13" width="8.57421875" style="1" customWidth="1"/>
    <col min="14" max="14" width="9.140625" style="2" customWidth="1"/>
    <col min="15" max="15" width="11.7109375" style="2" bestFit="1" customWidth="1"/>
    <col min="16" max="16384" width="9.140625" style="2" customWidth="1"/>
  </cols>
  <sheetData>
    <row r="1" spans="1:13" ht="17.25" customHeight="1">
      <c r="A1" s="128" t="s">
        <v>74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30"/>
    </row>
    <row r="2" spans="1:13" ht="12.75" customHeight="1">
      <c r="A2" s="131" t="s">
        <v>76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3"/>
    </row>
    <row r="3" spans="1:13" s="45" customFormat="1" ht="18.75" customHeight="1">
      <c r="A3" s="42" t="s">
        <v>57</v>
      </c>
      <c r="B3" s="43"/>
      <c r="C3" s="43"/>
      <c r="D3" s="43"/>
      <c r="E3" s="43"/>
      <c r="F3" s="43"/>
      <c r="G3" s="46">
        <f>25+25+25</f>
        <v>75</v>
      </c>
      <c r="H3" s="59" t="s">
        <v>73</v>
      </c>
      <c r="I3" s="46" t="s">
        <v>58</v>
      </c>
      <c r="J3" s="43"/>
      <c r="K3" s="46">
        <f>M25</f>
        <v>6277</v>
      </c>
      <c r="L3" s="43"/>
      <c r="M3" s="44"/>
    </row>
    <row r="4" spans="1:13" ht="18.75" customHeight="1">
      <c r="A4" s="92" t="s">
        <v>64</v>
      </c>
      <c r="B4" s="11" t="s">
        <v>25</v>
      </c>
      <c r="C4" s="47" t="s">
        <v>30</v>
      </c>
      <c r="D4" s="47" t="s">
        <v>31</v>
      </c>
      <c r="E4" s="47" t="s">
        <v>7</v>
      </c>
      <c r="F4" s="47" t="s">
        <v>14</v>
      </c>
      <c r="G4" s="47" t="s">
        <v>69</v>
      </c>
      <c r="H4" s="47" t="s">
        <v>9</v>
      </c>
      <c r="I4" s="47" t="s">
        <v>34</v>
      </c>
      <c r="J4" s="47" t="s">
        <v>12</v>
      </c>
      <c r="K4" s="47" t="s">
        <v>13</v>
      </c>
      <c r="L4" s="47" t="s">
        <v>36</v>
      </c>
      <c r="M4" s="19" t="s">
        <v>0</v>
      </c>
    </row>
    <row r="5" spans="1:13" ht="9" customHeight="1">
      <c r="A5" s="20" t="s">
        <v>45</v>
      </c>
      <c r="B5" s="49">
        <v>81</v>
      </c>
      <c r="C5" s="49">
        <v>79</v>
      </c>
      <c r="D5" s="49">
        <v>103</v>
      </c>
      <c r="E5" s="49">
        <v>82</v>
      </c>
      <c r="F5" s="49">
        <v>64</v>
      </c>
      <c r="G5" s="49">
        <v>94</v>
      </c>
      <c r="H5" s="49"/>
      <c r="I5" s="49">
        <v>104</v>
      </c>
      <c r="J5" s="49">
        <v>88</v>
      </c>
      <c r="K5" s="49">
        <v>98</v>
      </c>
      <c r="L5" s="134">
        <v>193</v>
      </c>
      <c r="M5" s="21"/>
    </row>
    <row r="6" spans="1:13" ht="9" customHeight="1">
      <c r="A6" s="22" t="s">
        <v>46</v>
      </c>
      <c r="B6" s="50">
        <v>81</v>
      </c>
      <c r="C6" s="50">
        <v>81</v>
      </c>
      <c r="D6" s="50">
        <v>88</v>
      </c>
      <c r="E6" s="50">
        <v>82</v>
      </c>
      <c r="F6" s="50">
        <v>66</v>
      </c>
      <c r="G6" s="50"/>
      <c r="H6" s="50"/>
      <c r="I6" s="50">
        <v>102</v>
      </c>
      <c r="J6" s="50">
        <v>85</v>
      </c>
      <c r="K6" s="50">
        <v>101</v>
      </c>
      <c r="L6" s="134"/>
      <c r="M6" s="23"/>
    </row>
    <row r="7" spans="1:13" ht="9" customHeight="1">
      <c r="A7" s="22" t="s">
        <v>47</v>
      </c>
      <c r="B7" s="50">
        <v>76</v>
      </c>
      <c r="C7" s="50"/>
      <c r="D7" s="50">
        <v>87</v>
      </c>
      <c r="E7" s="50">
        <v>83</v>
      </c>
      <c r="F7" s="50"/>
      <c r="G7" s="50"/>
      <c r="H7" s="50"/>
      <c r="I7" s="50"/>
      <c r="J7" s="50">
        <v>76</v>
      </c>
      <c r="K7" s="50"/>
      <c r="L7" s="135"/>
      <c r="M7" s="23"/>
    </row>
    <row r="8" spans="1:13" ht="9" customHeight="1">
      <c r="A8" s="27" t="s">
        <v>16</v>
      </c>
      <c r="B8" s="53">
        <v>83</v>
      </c>
      <c r="C8" s="53"/>
      <c r="D8" s="53">
        <v>95</v>
      </c>
      <c r="E8" s="53"/>
      <c r="F8" s="53"/>
      <c r="G8" s="53"/>
      <c r="H8" s="53">
        <v>75</v>
      </c>
      <c r="I8" s="53"/>
      <c r="J8" s="53"/>
      <c r="K8" s="53"/>
      <c r="L8" s="57"/>
      <c r="M8" s="58"/>
    </row>
    <row r="9" spans="1:13" ht="9" customHeight="1">
      <c r="A9" s="27" t="s">
        <v>17</v>
      </c>
      <c r="B9" s="53"/>
      <c r="C9" s="53"/>
      <c r="D9" s="53"/>
      <c r="E9" s="53"/>
      <c r="F9" s="53"/>
      <c r="G9" s="53"/>
      <c r="H9" s="53">
        <v>90</v>
      </c>
      <c r="I9" s="53"/>
      <c r="J9" s="53"/>
      <c r="K9" s="53"/>
      <c r="L9" s="57"/>
      <c r="M9" s="58"/>
    </row>
    <row r="10" spans="1:13" ht="15" customHeight="1">
      <c r="A10" s="69" t="s">
        <v>32</v>
      </c>
      <c r="B10" s="70">
        <f>SUM(B5:B8)</f>
        <v>321</v>
      </c>
      <c r="C10" s="70">
        <f aca="true" t="shared" si="0" ref="C10:K10">SUM(C5:C8)</f>
        <v>160</v>
      </c>
      <c r="D10" s="70">
        <f>SUM(D5:D9)</f>
        <v>373</v>
      </c>
      <c r="E10" s="70">
        <f t="shared" si="0"/>
        <v>247</v>
      </c>
      <c r="F10" s="70">
        <f t="shared" si="0"/>
        <v>130</v>
      </c>
      <c r="G10" s="70">
        <f t="shared" si="0"/>
        <v>94</v>
      </c>
      <c r="H10" s="70">
        <f>SUM(H5:H9)</f>
        <v>165</v>
      </c>
      <c r="I10" s="70">
        <f t="shared" si="0"/>
        <v>206</v>
      </c>
      <c r="J10" s="70">
        <f t="shared" si="0"/>
        <v>249</v>
      </c>
      <c r="K10" s="70">
        <f t="shared" si="0"/>
        <v>199</v>
      </c>
      <c r="L10" s="71">
        <f>L5</f>
        <v>193</v>
      </c>
      <c r="M10" s="72">
        <f>SUM(B10:K10)</f>
        <v>2144</v>
      </c>
    </row>
    <row r="11" spans="1:13" ht="18" customHeight="1">
      <c r="A11" s="93" t="s">
        <v>65</v>
      </c>
      <c r="B11" s="11" t="s">
        <v>25</v>
      </c>
      <c r="C11" s="47" t="s">
        <v>30</v>
      </c>
      <c r="D11" s="47" t="s">
        <v>31</v>
      </c>
      <c r="E11" s="47" t="s">
        <v>7</v>
      </c>
      <c r="F11" s="47" t="s">
        <v>14</v>
      </c>
      <c r="G11" s="47" t="s">
        <v>69</v>
      </c>
      <c r="H11" s="47" t="s">
        <v>9</v>
      </c>
      <c r="I11" s="47" t="s">
        <v>34</v>
      </c>
      <c r="J11" s="47" t="s">
        <v>12</v>
      </c>
      <c r="K11" s="47" t="s">
        <v>13</v>
      </c>
      <c r="L11" s="47" t="s">
        <v>36</v>
      </c>
      <c r="M11" s="19" t="s">
        <v>0</v>
      </c>
    </row>
    <row r="12" spans="1:13" ht="8.25" customHeight="1">
      <c r="A12" s="73" t="s">
        <v>2</v>
      </c>
      <c r="B12" s="74">
        <v>94</v>
      </c>
      <c r="C12" s="74">
        <v>84</v>
      </c>
      <c r="D12" s="74">
        <v>84</v>
      </c>
      <c r="E12" s="74">
        <v>100</v>
      </c>
      <c r="F12" s="74">
        <v>73</v>
      </c>
      <c r="G12" s="74">
        <v>94</v>
      </c>
      <c r="H12" s="74"/>
      <c r="I12" s="74">
        <v>69</v>
      </c>
      <c r="J12" s="74">
        <v>92</v>
      </c>
      <c r="K12" s="74">
        <v>90</v>
      </c>
      <c r="L12" s="136">
        <v>172</v>
      </c>
      <c r="M12" s="75"/>
    </row>
    <row r="13" spans="1:13" ht="8.25" customHeight="1">
      <c r="A13" s="22" t="s">
        <v>3</v>
      </c>
      <c r="B13" s="50">
        <v>84</v>
      </c>
      <c r="C13" s="50">
        <v>84</v>
      </c>
      <c r="D13" s="50">
        <v>81</v>
      </c>
      <c r="E13" s="50">
        <v>87</v>
      </c>
      <c r="F13" s="50">
        <v>67</v>
      </c>
      <c r="G13" s="50"/>
      <c r="H13" s="50"/>
      <c r="I13" s="50">
        <v>80</v>
      </c>
      <c r="J13" s="50">
        <v>79</v>
      </c>
      <c r="K13" s="50">
        <v>91</v>
      </c>
      <c r="L13" s="134"/>
      <c r="M13" s="26"/>
    </row>
    <row r="14" spans="1:13" ht="8.25" customHeight="1">
      <c r="A14" s="22" t="s">
        <v>4</v>
      </c>
      <c r="B14" s="50">
        <v>86</v>
      </c>
      <c r="C14" s="50"/>
      <c r="D14" s="50">
        <v>86</v>
      </c>
      <c r="E14" s="50">
        <v>87</v>
      </c>
      <c r="F14" s="50"/>
      <c r="G14" s="50"/>
      <c r="H14" s="50"/>
      <c r="I14" s="50"/>
      <c r="J14" s="50">
        <v>88</v>
      </c>
      <c r="K14" s="50"/>
      <c r="L14" s="134"/>
      <c r="M14" s="26"/>
    </row>
    <row r="15" spans="1:13" ht="8.25" customHeight="1">
      <c r="A15" s="27" t="s">
        <v>16</v>
      </c>
      <c r="B15" s="50">
        <v>84</v>
      </c>
      <c r="C15" s="50"/>
      <c r="D15" s="50">
        <v>76</v>
      </c>
      <c r="E15" s="50">
        <v>87</v>
      </c>
      <c r="F15" s="50"/>
      <c r="G15" s="50"/>
      <c r="H15" s="50"/>
      <c r="I15" s="50"/>
      <c r="J15" s="50"/>
      <c r="K15" s="50"/>
      <c r="L15" s="134"/>
      <c r="M15" s="28"/>
    </row>
    <row r="16" spans="1:13" ht="8.25" customHeight="1">
      <c r="A16" s="27" t="s">
        <v>17</v>
      </c>
      <c r="B16" s="50"/>
      <c r="C16" s="50"/>
      <c r="D16" s="50"/>
      <c r="E16" s="50">
        <v>77</v>
      </c>
      <c r="F16" s="50"/>
      <c r="G16" s="50"/>
      <c r="H16" s="50"/>
      <c r="I16" s="50"/>
      <c r="J16" s="50"/>
      <c r="K16" s="50"/>
      <c r="L16" s="135"/>
      <c r="M16" s="28"/>
    </row>
    <row r="17" spans="1:13" ht="12.75">
      <c r="A17" s="29" t="s">
        <v>0</v>
      </c>
      <c r="B17" s="7">
        <f>SUM(B12:B15)</f>
        <v>348</v>
      </c>
      <c r="C17" s="7">
        <f>SUM(C12:C15)</f>
        <v>168</v>
      </c>
      <c r="D17" s="7">
        <f>SUM(D12:D15)</f>
        <v>327</v>
      </c>
      <c r="E17" s="7">
        <f>SUM(E12:E16)</f>
        <v>438</v>
      </c>
      <c r="F17" s="7">
        <f aca="true" t="shared" si="1" ref="F17:K17">SUM(F12:F15)</f>
        <v>140</v>
      </c>
      <c r="G17" s="7">
        <f t="shared" si="1"/>
        <v>94</v>
      </c>
      <c r="H17" s="7">
        <f t="shared" si="1"/>
        <v>0</v>
      </c>
      <c r="I17" s="7">
        <f t="shared" si="1"/>
        <v>149</v>
      </c>
      <c r="J17" s="7">
        <f t="shared" si="1"/>
        <v>259</v>
      </c>
      <c r="K17" s="7">
        <f t="shared" si="1"/>
        <v>181</v>
      </c>
      <c r="L17" s="7">
        <f>L12</f>
        <v>172</v>
      </c>
      <c r="M17" s="30">
        <f>SUM(B17:K17)</f>
        <v>2104</v>
      </c>
    </row>
    <row r="18" spans="1:13" ht="18" customHeight="1">
      <c r="A18" s="92" t="s">
        <v>68</v>
      </c>
      <c r="B18" s="11" t="s">
        <v>25</v>
      </c>
      <c r="C18" s="47" t="s">
        <v>15</v>
      </c>
      <c r="D18" s="47" t="s">
        <v>31</v>
      </c>
      <c r="E18" s="47" t="s">
        <v>33</v>
      </c>
      <c r="F18" s="47" t="s">
        <v>14</v>
      </c>
      <c r="G18" s="47" t="s">
        <v>69</v>
      </c>
      <c r="H18" s="47" t="s">
        <v>9</v>
      </c>
      <c r="I18" s="47" t="s">
        <v>34</v>
      </c>
      <c r="J18" s="47" t="s">
        <v>12</v>
      </c>
      <c r="K18" s="47" t="s">
        <v>13</v>
      </c>
      <c r="L18" s="47" t="s">
        <v>36</v>
      </c>
      <c r="M18" s="54" t="s">
        <v>0</v>
      </c>
    </row>
    <row r="19" spans="1:13" ht="9.75" customHeight="1">
      <c r="A19" s="20" t="s">
        <v>2</v>
      </c>
      <c r="B19" s="52">
        <v>78</v>
      </c>
      <c r="C19" s="52">
        <v>82</v>
      </c>
      <c r="D19" s="52">
        <v>93</v>
      </c>
      <c r="E19" s="52">
        <v>90</v>
      </c>
      <c r="F19" s="52">
        <v>70</v>
      </c>
      <c r="G19" s="52">
        <v>92</v>
      </c>
      <c r="H19" s="52"/>
      <c r="I19" s="52">
        <v>62</v>
      </c>
      <c r="J19" s="52">
        <v>77</v>
      </c>
      <c r="K19" s="52">
        <v>73</v>
      </c>
      <c r="L19" s="120">
        <v>89</v>
      </c>
      <c r="M19" s="32"/>
    </row>
    <row r="20" spans="1:13" ht="9.75" customHeight="1">
      <c r="A20" s="22" t="s">
        <v>3</v>
      </c>
      <c r="B20" s="50">
        <v>81</v>
      </c>
      <c r="C20" s="50">
        <v>79</v>
      </c>
      <c r="D20" s="50">
        <v>97</v>
      </c>
      <c r="E20" s="50">
        <v>87</v>
      </c>
      <c r="F20" s="50">
        <v>79</v>
      </c>
      <c r="G20" s="50"/>
      <c r="H20" s="50"/>
      <c r="I20" s="50">
        <v>69</v>
      </c>
      <c r="J20" s="50">
        <v>73</v>
      </c>
      <c r="K20" s="50"/>
      <c r="L20" s="137"/>
      <c r="M20" s="26"/>
    </row>
    <row r="21" spans="1:13" ht="9.75" customHeight="1">
      <c r="A21" s="22" t="s">
        <v>47</v>
      </c>
      <c r="B21" s="50">
        <v>75</v>
      </c>
      <c r="C21" s="50"/>
      <c r="D21" s="50">
        <v>100</v>
      </c>
      <c r="E21" s="50">
        <v>83</v>
      </c>
      <c r="F21" s="50"/>
      <c r="G21" s="50"/>
      <c r="H21" s="50"/>
      <c r="I21" s="50"/>
      <c r="J21" s="50">
        <v>72</v>
      </c>
      <c r="K21" s="50"/>
      <c r="L21" s="137"/>
      <c r="M21" s="26"/>
    </row>
    <row r="22" spans="1:13" ht="9.75" customHeight="1">
      <c r="A22" s="22" t="s">
        <v>48</v>
      </c>
      <c r="B22" s="50">
        <v>83</v>
      </c>
      <c r="C22" s="50"/>
      <c r="D22" s="50">
        <v>97</v>
      </c>
      <c r="E22" s="50">
        <v>86</v>
      </c>
      <c r="F22" s="50"/>
      <c r="G22" s="50"/>
      <c r="H22" s="50"/>
      <c r="I22" s="50"/>
      <c r="J22" s="50"/>
      <c r="K22" s="50"/>
      <c r="L22" s="137"/>
      <c r="M22" s="26"/>
    </row>
    <row r="23" spans="1:13" ht="9.75" customHeight="1">
      <c r="A23" s="22" t="s">
        <v>49</v>
      </c>
      <c r="B23" s="50">
        <v>74</v>
      </c>
      <c r="C23" s="50"/>
      <c r="D23" s="50"/>
      <c r="E23" s="50">
        <v>77</v>
      </c>
      <c r="F23" s="50"/>
      <c r="G23" s="50"/>
      <c r="H23" s="50"/>
      <c r="I23" s="50"/>
      <c r="J23" s="50"/>
      <c r="K23" s="50"/>
      <c r="L23" s="121"/>
      <c r="M23" s="26"/>
    </row>
    <row r="24" spans="1:13" ht="12.75">
      <c r="A24" s="27" t="s">
        <v>0</v>
      </c>
      <c r="B24" s="6">
        <f aca="true" t="shared" si="2" ref="B24:G24">SUM(B19:B23)</f>
        <v>391</v>
      </c>
      <c r="C24" s="6">
        <f t="shared" si="2"/>
        <v>161</v>
      </c>
      <c r="D24" s="6">
        <f t="shared" si="2"/>
        <v>387</v>
      </c>
      <c r="E24" s="6">
        <f t="shared" si="2"/>
        <v>423</v>
      </c>
      <c r="F24" s="6">
        <f t="shared" si="2"/>
        <v>149</v>
      </c>
      <c r="G24" s="6">
        <f t="shared" si="2"/>
        <v>92</v>
      </c>
      <c r="H24" s="6"/>
      <c r="I24" s="6">
        <f>SUM(I19:I23)</f>
        <v>131</v>
      </c>
      <c r="J24" s="6">
        <f>SUM(J19:J23)</f>
        <v>222</v>
      </c>
      <c r="K24" s="6">
        <f>SUM(K19:K23)</f>
        <v>73</v>
      </c>
      <c r="L24" s="6">
        <f>L19</f>
        <v>89</v>
      </c>
      <c r="M24" s="30">
        <f>SUM(B24:K24)</f>
        <v>2029</v>
      </c>
    </row>
    <row r="25" spans="1:13" ht="12.75">
      <c r="A25" s="31" t="s">
        <v>35</v>
      </c>
      <c r="B25" s="8">
        <f>B10+B17+B24</f>
        <v>1060</v>
      </c>
      <c r="C25" s="8">
        <f aca="true" t="shared" si="3" ref="C25:K25">C10+C17+C24</f>
        <v>489</v>
      </c>
      <c r="D25" s="8">
        <f t="shared" si="3"/>
        <v>1087</v>
      </c>
      <c r="E25" s="8">
        <f t="shared" si="3"/>
        <v>1108</v>
      </c>
      <c r="F25" s="8">
        <f t="shared" si="3"/>
        <v>419</v>
      </c>
      <c r="G25" s="8">
        <f t="shared" si="3"/>
        <v>280</v>
      </c>
      <c r="H25" s="8">
        <f t="shared" si="3"/>
        <v>165</v>
      </c>
      <c r="I25" s="8">
        <f t="shared" si="3"/>
        <v>486</v>
      </c>
      <c r="J25" s="8">
        <f t="shared" si="3"/>
        <v>730</v>
      </c>
      <c r="K25" s="8">
        <f t="shared" si="3"/>
        <v>453</v>
      </c>
      <c r="L25" s="8">
        <f>L10+L17+L24</f>
        <v>454</v>
      </c>
      <c r="M25" s="54">
        <f>SUM(M10+M17+M24)</f>
        <v>6277</v>
      </c>
    </row>
    <row r="26" spans="1:13" s="45" customFormat="1" ht="15" customHeight="1">
      <c r="A26" s="42" t="s">
        <v>42</v>
      </c>
      <c r="B26" s="43"/>
      <c r="C26" s="43"/>
      <c r="D26" s="43"/>
      <c r="E26" s="43"/>
      <c r="F26" s="43"/>
      <c r="G26" s="46">
        <f>19+15</f>
        <v>34</v>
      </c>
      <c r="H26" s="46" t="s">
        <v>60</v>
      </c>
      <c r="I26" s="43"/>
      <c r="J26" s="43"/>
      <c r="K26" s="43"/>
      <c r="L26" s="43"/>
      <c r="M26" s="44"/>
    </row>
    <row r="27" spans="1:13" s="13" customFormat="1" ht="18" customHeight="1">
      <c r="A27" s="92" t="s">
        <v>66</v>
      </c>
      <c r="B27" s="11" t="s">
        <v>18</v>
      </c>
      <c r="C27" s="11" t="s">
        <v>19</v>
      </c>
      <c r="D27" s="11" t="s">
        <v>26</v>
      </c>
      <c r="E27" s="11" t="s">
        <v>7</v>
      </c>
      <c r="F27" s="11" t="s">
        <v>29</v>
      </c>
      <c r="G27" s="11" t="s">
        <v>20</v>
      </c>
      <c r="H27" s="11" t="s">
        <v>12</v>
      </c>
      <c r="I27" s="11" t="s">
        <v>36</v>
      </c>
      <c r="J27" s="11" t="s">
        <v>0</v>
      </c>
      <c r="K27" s="61"/>
      <c r="L27" s="64"/>
      <c r="M27" s="80"/>
    </row>
    <row r="28" spans="1:13" ht="9.75" customHeight="1">
      <c r="A28" s="20" t="s">
        <v>2</v>
      </c>
      <c r="B28" s="49">
        <v>67</v>
      </c>
      <c r="C28" s="49">
        <v>65</v>
      </c>
      <c r="D28" s="49">
        <v>65</v>
      </c>
      <c r="E28" s="49">
        <v>57</v>
      </c>
      <c r="F28" s="49">
        <v>63</v>
      </c>
      <c r="G28" s="49">
        <v>59</v>
      </c>
      <c r="H28" s="49">
        <v>85</v>
      </c>
      <c r="I28" s="49">
        <v>6</v>
      </c>
      <c r="J28" s="15"/>
      <c r="K28" s="33"/>
      <c r="L28" s="3"/>
      <c r="M28" s="9"/>
    </row>
    <row r="29" spans="1:13" ht="9.75" customHeight="1">
      <c r="A29" s="22" t="s">
        <v>3</v>
      </c>
      <c r="B29" s="50">
        <v>67</v>
      </c>
      <c r="C29" s="50"/>
      <c r="D29" s="50">
        <v>51</v>
      </c>
      <c r="E29" s="50">
        <v>60</v>
      </c>
      <c r="F29" s="50">
        <v>61</v>
      </c>
      <c r="G29" s="50">
        <v>65</v>
      </c>
      <c r="H29" s="50">
        <v>78</v>
      </c>
      <c r="I29" s="50"/>
      <c r="J29" s="15"/>
      <c r="K29" s="33"/>
      <c r="L29" s="3"/>
      <c r="M29" s="9"/>
    </row>
    <row r="30" spans="1:13" ht="9.75" customHeight="1">
      <c r="A30" s="22" t="s">
        <v>4</v>
      </c>
      <c r="B30" s="50">
        <v>59</v>
      </c>
      <c r="C30" s="50"/>
      <c r="D30" s="50">
        <v>59</v>
      </c>
      <c r="E30" s="50">
        <v>64</v>
      </c>
      <c r="F30" s="50"/>
      <c r="G30" s="50"/>
      <c r="H30" s="50"/>
      <c r="I30" s="50"/>
      <c r="J30" s="15"/>
      <c r="K30" s="33"/>
      <c r="L30" s="3"/>
      <c r="M30" s="9"/>
    </row>
    <row r="31" spans="1:13" ht="9.75" customHeight="1">
      <c r="A31" s="22" t="s">
        <v>16</v>
      </c>
      <c r="B31" s="50"/>
      <c r="C31" s="50"/>
      <c r="D31" s="50">
        <v>69</v>
      </c>
      <c r="E31" s="50">
        <v>64</v>
      </c>
      <c r="F31" s="50"/>
      <c r="G31" s="50"/>
      <c r="H31" s="50"/>
      <c r="I31" s="50"/>
      <c r="J31" s="15"/>
      <c r="K31" s="33"/>
      <c r="L31" s="3"/>
      <c r="M31" s="9"/>
    </row>
    <row r="32" spans="1:13" ht="9.75" customHeight="1">
      <c r="A32" s="22" t="s">
        <v>17</v>
      </c>
      <c r="B32" s="50"/>
      <c r="C32" s="50"/>
      <c r="D32" s="50">
        <v>59</v>
      </c>
      <c r="E32" s="50"/>
      <c r="F32" s="50"/>
      <c r="G32" s="50"/>
      <c r="H32" s="50"/>
      <c r="I32" s="50"/>
      <c r="J32" s="15"/>
      <c r="K32" s="3"/>
      <c r="L32" s="3"/>
      <c r="M32" s="9"/>
    </row>
    <row r="33" spans="1:13" ht="12.75">
      <c r="A33" s="24" t="s">
        <v>0</v>
      </c>
      <c r="B33" s="51">
        <f>SUM(B28:B32)</f>
        <v>193</v>
      </c>
      <c r="C33" s="51">
        <f aca="true" t="shared" si="4" ref="C33:H33">SUM(C28:C32)</f>
        <v>65</v>
      </c>
      <c r="D33" s="51">
        <f t="shared" si="4"/>
        <v>303</v>
      </c>
      <c r="E33" s="51">
        <f t="shared" si="4"/>
        <v>245</v>
      </c>
      <c r="F33" s="51">
        <f t="shared" si="4"/>
        <v>124</v>
      </c>
      <c r="G33" s="51">
        <f t="shared" si="4"/>
        <v>124</v>
      </c>
      <c r="H33" s="51">
        <f t="shared" si="4"/>
        <v>163</v>
      </c>
      <c r="I33" s="51">
        <f>I28</f>
        <v>6</v>
      </c>
      <c r="J33" s="51">
        <f>SUM(B33:H33)</f>
        <v>1217</v>
      </c>
      <c r="K33" s="3"/>
      <c r="L33" s="3"/>
      <c r="M33" s="9"/>
    </row>
    <row r="34" spans="1:13" s="13" customFormat="1" ht="24" customHeight="1">
      <c r="A34" s="77" t="s">
        <v>70</v>
      </c>
      <c r="B34" s="11" t="s">
        <v>18</v>
      </c>
      <c r="C34" s="11">
        <v>107</v>
      </c>
      <c r="D34" s="11" t="s">
        <v>26</v>
      </c>
      <c r="E34" s="11" t="s">
        <v>7</v>
      </c>
      <c r="F34" s="11" t="s">
        <v>29</v>
      </c>
      <c r="G34" s="11" t="s">
        <v>20</v>
      </c>
      <c r="H34" s="11" t="s">
        <v>12</v>
      </c>
      <c r="I34" s="11" t="s">
        <v>36</v>
      </c>
      <c r="J34" s="11" t="s">
        <v>0</v>
      </c>
      <c r="K34" s="64"/>
      <c r="L34" s="64"/>
      <c r="M34" s="66"/>
    </row>
    <row r="35" spans="1:13" ht="7.5" customHeight="1">
      <c r="A35" s="25" t="s">
        <v>2</v>
      </c>
      <c r="B35" s="49">
        <v>87</v>
      </c>
      <c r="C35" s="49">
        <v>86</v>
      </c>
      <c r="D35" s="49">
        <v>66</v>
      </c>
      <c r="E35" s="49">
        <v>96</v>
      </c>
      <c r="F35" s="49">
        <v>78</v>
      </c>
      <c r="G35" s="49">
        <v>67</v>
      </c>
      <c r="H35" s="49">
        <v>67</v>
      </c>
      <c r="I35" s="49">
        <v>13</v>
      </c>
      <c r="J35" s="17"/>
      <c r="K35" s="3"/>
      <c r="L35" s="3"/>
      <c r="M35" s="9"/>
    </row>
    <row r="36" spans="1:13" ht="7.5" customHeight="1">
      <c r="A36" s="22" t="s">
        <v>3</v>
      </c>
      <c r="B36" s="50">
        <v>76</v>
      </c>
      <c r="C36" s="50"/>
      <c r="D36" s="50">
        <v>82</v>
      </c>
      <c r="E36" s="50">
        <v>83</v>
      </c>
      <c r="F36" s="50">
        <v>72</v>
      </c>
      <c r="G36" s="50">
        <v>84</v>
      </c>
      <c r="H36" s="50">
        <v>51</v>
      </c>
      <c r="I36" s="50"/>
      <c r="J36" s="16"/>
      <c r="K36" s="3"/>
      <c r="L36" s="3"/>
      <c r="M36" s="9"/>
    </row>
    <row r="37" spans="1:13" ht="7.5" customHeight="1">
      <c r="A37" s="22" t="s">
        <v>4</v>
      </c>
      <c r="B37" s="50">
        <v>90</v>
      </c>
      <c r="C37" s="50"/>
      <c r="D37" s="50">
        <v>76</v>
      </c>
      <c r="E37" s="50"/>
      <c r="F37" s="50"/>
      <c r="G37" s="50"/>
      <c r="H37" s="50"/>
      <c r="I37" s="50"/>
      <c r="J37" s="16"/>
      <c r="K37" s="3"/>
      <c r="L37" s="3"/>
      <c r="M37" s="9"/>
    </row>
    <row r="38" spans="1:13" ht="9.75" customHeight="1">
      <c r="A38" s="29" t="s">
        <v>0</v>
      </c>
      <c r="B38" s="7">
        <f aca="true" t="shared" si="5" ref="B38:H38">SUM(B35:B37)</f>
        <v>253</v>
      </c>
      <c r="C38" s="7">
        <f t="shared" si="5"/>
        <v>86</v>
      </c>
      <c r="D38" s="7">
        <f t="shared" si="5"/>
        <v>224</v>
      </c>
      <c r="E38" s="7">
        <f t="shared" si="5"/>
        <v>179</v>
      </c>
      <c r="F38" s="7">
        <f t="shared" si="5"/>
        <v>150</v>
      </c>
      <c r="G38" s="7">
        <f t="shared" si="5"/>
        <v>151</v>
      </c>
      <c r="H38" s="7">
        <f t="shared" si="5"/>
        <v>118</v>
      </c>
      <c r="I38" s="7">
        <f>I35</f>
        <v>13</v>
      </c>
      <c r="J38" s="7">
        <f>SUM(B38:H38)</f>
        <v>1161</v>
      </c>
      <c r="K38" s="3"/>
      <c r="L38" s="3"/>
      <c r="M38" s="9"/>
    </row>
    <row r="39" spans="1:13" ht="12.75">
      <c r="A39" s="36" t="s">
        <v>35</v>
      </c>
      <c r="B39" s="47">
        <f aca="true" t="shared" si="6" ref="B39:H39">B33+B38</f>
        <v>446</v>
      </c>
      <c r="C39" s="47">
        <f t="shared" si="6"/>
        <v>151</v>
      </c>
      <c r="D39" s="47">
        <f t="shared" si="6"/>
        <v>527</v>
      </c>
      <c r="E39" s="47">
        <f t="shared" si="6"/>
        <v>424</v>
      </c>
      <c r="F39" s="47">
        <f t="shared" si="6"/>
        <v>274</v>
      </c>
      <c r="G39" s="47">
        <f t="shared" si="6"/>
        <v>275</v>
      </c>
      <c r="H39" s="47">
        <f t="shared" si="6"/>
        <v>281</v>
      </c>
      <c r="I39" s="47">
        <f>I33+I38</f>
        <v>19</v>
      </c>
      <c r="J39" s="47">
        <f>SUM(B39:H39)</f>
        <v>2378</v>
      </c>
      <c r="K39" s="3"/>
      <c r="L39" s="3"/>
      <c r="M39" s="9"/>
    </row>
    <row r="40" spans="1:13" s="45" customFormat="1" ht="13.5" customHeight="1">
      <c r="A40" s="42" t="s">
        <v>38</v>
      </c>
      <c r="B40" s="46"/>
      <c r="C40" s="43"/>
      <c r="D40" s="43"/>
      <c r="E40" s="43">
        <f>11+12+23</f>
        <v>46</v>
      </c>
      <c r="F40" s="43" t="s">
        <v>60</v>
      </c>
      <c r="G40" s="43"/>
      <c r="H40" s="43"/>
      <c r="I40" s="43"/>
      <c r="J40" s="43"/>
      <c r="K40" s="43"/>
      <c r="L40" s="43"/>
      <c r="M40" s="44"/>
    </row>
    <row r="41" spans="1:13" ht="21">
      <c r="A41" s="77" t="s">
        <v>67</v>
      </c>
      <c r="B41" s="47" t="s">
        <v>24</v>
      </c>
      <c r="C41" s="47" t="s">
        <v>19</v>
      </c>
      <c r="D41" s="47" t="s">
        <v>26</v>
      </c>
      <c r="E41" s="47" t="s">
        <v>7</v>
      </c>
      <c r="F41" s="47" t="s">
        <v>21</v>
      </c>
      <c r="G41" s="47" t="s">
        <v>39</v>
      </c>
      <c r="H41" s="47" t="s">
        <v>22</v>
      </c>
      <c r="I41" s="115" t="s">
        <v>40</v>
      </c>
      <c r="J41" s="115"/>
      <c r="K41" s="47" t="s">
        <v>13</v>
      </c>
      <c r="L41" s="47" t="s">
        <v>36</v>
      </c>
      <c r="M41" s="54" t="s">
        <v>0</v>
      </c>
    </row>
    <row r="42" spans="1:13" ht="8.25" customHeight="1">
      <c r="A42" s="20" t="s">
        <v>2</v>
      </c>
      <c r="B42" s="49">
        <v>58</v>
      </c>
      <c r="C42" s="49">
        <v>42</v>
      </c>
      <c r="D42" s="49">
        <v>56</v>
      </c>
      <c r="E42" s="49">
        <v>60</v>
      </c>
      <c r="F42" s="49">
        <v>43</v>
      </c>
      <c r="G42" s="49">
        <v>52</v>
      </c>
      <c r="H42" s="49">
        <v>82</v>
      </c>
      <c r="I42" s="125">
        <v>40</v>
      </c>
      <c r="J42" s="125"/>
      <c r="K42" s="49">
        <v>65</v>
      </c>
      <c r="L42" s="120">
        <v>104</v>
      </c>
      <c r="M42" s="32"/>
    </row>
    <row r="43" spans="1:13" ht="8.25" customHeight="1">
      <c r="A43" s="22" t="s">
        <v>3</v>
      </c>
      <c r="B43" s="50"/>
      <c r="C43" s="50"/>
      <c r="D43" s="50"/>
      <c r="E43" s="50">
        <v>43</v>
      </c>
      <c r="F43" s="50"/>
      <c r="G43" s="50"/>
      <c r="H43" s="50"/>
      <c r="I43" s="126"/>
      <c r="J43" s="126"/>
      <c r="K43" s="50">
        <v>61</v>
      </c>
      <c r="L43" s="121"/>
      <c r="M43" s="26"/>
    </row>
    <row r="44" spans="1:13" ht="12.75">
      <c r="A44" s="24" t="s">
        <v>41</v>
      </c>
      <c r="B44" s="51">
        <f>SUM(B42:B43)</f>
        <v>58</v>
      </c>
      <c r="C44" s="51">
        <f aca="true" t="shared" si="7" ref="C44:H44">SUM(C42:C43)</f>
        <v>42</v>
      </c>
      <c r="D44" s="51">
        <f>D42+D43</f>
        <v>56</v>
      </c>
      <c r="E44" s="51">
        <f t="shared" si="7"/>
        <v>103</v>
      </c>
      <c r="F44" s="51">
        <f t="shared" si="7"/>
        <v>43</v>
      </c>
      <c r="G44" s="51">
        <f t="shared" si="7"/>
        <v>52</v>
      </c>
      <c r="H44" s="51">
        <f t="shared" si="7"/>
        <v>82</v>
      </c>
      <c r="I44" s="123">
        <f>SUM(I42:J43)</f>
        <v>40</v>
      </c>
      <c r="J44" s="123"/>
      <c r="K44" s="51">
        <f>SUM(K42:K43)</f>
        <v>126</v>
      </c>
      <c r="L44" s="51">
        <f>L42</f>
        <v>104</v>
      </c>
      <c r="M44" s="5">
        <f>SUM(B44:K44)</f>
        <v>602</v>
      </c>
    </row>
    <row r="45" spans="1:13" ht="21">
      <c r="A45" s="77" t="s">
        <v>72</v>
      </c>
      <c r="B45" s="47" t="s">
        <v>24</v>
      </c>
      <c r="C45" s="47" t="s">
        <v>19</v>
      </c>
      <c r="D45" s="47" t="s">
        <v>26</v>
      </c>
      <c r="E45" s="47" t="s">
        <v>7</v>
      </c>
      <c r="F45" s="47" t="s">
        <v>21</v>
      </c>
      <c r="G45" s="47" t="s">
        <v>39</v>
      </c>
      <c r="H45" s="47" t="s">
        <v>22</v>
      </c>
      <c r="I45" s="115" t="s">
        <v>40</v>
      </c>
      <c r="J45" s="115"/>
      <c r="K45" s="47" t="s">
        <v>13</v>
      </c>
      <c r="L45" s="47" t="s">
        <v>36</v>
      </c>
      <c r="M45" s="54" t="s">
        <v>0</v>
      </c>
    </row>
    <row r="46" spans="1:13" ht="9" customHeight="1">
      <c r="A46" s="25" t="s">
        <v>2</v>
      </c>
      <c r="B46" s="49">
        <v>55</v>
      </c>
      <c r="C46" s="49">
        <v>68</v>
      </c>
      <c r="D46" s="49">
        <v>53</v>
      </c>
      <c r="E46" s="49">
        <v>65</v>
      </c>
      <c r="F46" s="49">
        <v>65</v>
      </c>
      <c r="G46" s="49">
        <v>83</v>
      </c>
      <c r="H46" s="49">
        <v>63</v>
      </c>
      <c r="I46" s="125">
        <v>85</v>
      </c>
      <c r="J46" s="125"/>
      <c r="K46" s="49">
        <v>81</v>
      </c>
      <c r="L46" s="49">
        <v>77</v>
      </c>
      <c r="M46" s="34"/>
    </row>
    <row r="47" spans="1:13" ht="9" customHeight="1">
      <c r="A47" s="22" t="s">
        <v>3</v>
      </c>
      <c r="B47" s="53">
        <v>57</v>
      </c>
      <c r="C47" s="53"/>
      <c r="D47" s="53">
        <v>54</v>
      </c>
      <c r="E47" s="53">
        <v>73</v>
      </c>
      <c r="F47" s="53"/>
      <c r="G47" s="53"/>
      <c r="H47" s="53"/>
      <c r="I47" s="127"/>
      <c r="J47" s="127"/>
      <c r="K47" s="53"/>
      <c r="L47" s="53"/>
      <c r="M47" s="35"/>
    </row>
    <row r="48" spans="1:13" ht="12.75">
      <c r="A48" s="24" t="s">
        <v>41</v>
      </c>
      <c r="B48" s="51">
        <f>SUM(B46:B47)</f>
        <v>112</v>
      </c>
      <c r="C48" s="51">
        <f aca="true" t="shared" si="8" ref="C48:H48">SUM(C46:C47)</f>
        <v>68</v>
      </c>
      <c r="D48" s="51">
        <f t="shared" si="8"/>
        <v>107</v>
      </c>
      <c r="E48" s="51">
        <f t="shared" si="8"/>
        <v>138</v>
      </c>
      <c r="F48" s="51">
        <f t="shared" si="8"/>
        <v>65</v>
      </c>
      <c r="G48" s="51">
        <f t="shared" si="8"/>
        <v>83</v>
      </c>
      <c r="H48" s="51">
        <f t="shared" si="8"/>
        <v>63</v>
      </c>
      <c r="I48" s="123">
        <f>SUM(I46:J47)</f>
        <v>85</v>
      </c>
      <c r="J48" s="123"/>
      <c r="K48" s="51">
        <f>SUM(K46:K47)</f>
        <v>81</v>
      </c>
      <c r="L48" s="51">
        <f>L46</f>
        <v>77</v>
      </c>
      <c r="M48" s="5">
        <f>SUM(B48:K48)</f>
        <v>802</v>
      </c>
    </row>
    <row r="49" spans="1:13" s="13" customFormat="1" ht="23.25" customHeight="1">
      <c r="A49" s="77" t="s">
        <v>71</v>
      </c>
      <c r="B49" s="11" t="s">
        <v>24</v>
      </c>
      <c r="C49" s="11" t="s">
        <v>19</v>
      </c>
      <c r="D49" s="11" t="s">
        <v>26</v>
      </c>
      <c r="E49" s="11" t="s">
        <v>7</v>
      </c>
      <c r="F49" s="11" t="s">
        <v>21</v>
      </c>
      <c r="G49" s="11" t="s">
        <v>39</v>
      </c>
      <c r="H49" s="11" t="s">
        <v>22</v>
      </c>
      <c r="I49" s="97" t="s">
        <v>40</v>
      </c>
      <c r="J49" s="97"/>
      <c r="K49" s="11" t="s">
        <v>13</v>
      </c>
      <c r="L49" s="11" t="s">
        <v>36</v>
      </c>
      <c r="M49" s="81" t="s">
        <v>0</v>
      </c>
    </row>
    <row r="50" spans="1:13" ht="8.25" customHeight="1">
      <c r="A50" s="25" t="s">
        <v>2</v>
      </c>
      <c r="B50" s="49">
        <v>85</v>
      </c>
      <c r="C50" s="49">
        <v>72</v>
      </c>
      <c r="D50" s="49">
        <v>103</v>
      </c>
      <c r="E50" s="49">
        <v>82</v>
      </c>
      <c r="F50" s="49">
        <v>83</v>
      </c>
      <c r="G50" s="49">
        <v>85</v>
      </c>
      <c r="H50" s="49">
        <v>71</v>
      </c>
      <c r="I50" s="125">
        <v>75</v>
      </c>
      <c r="J50" s="125"/>
      <c r="K50" s="49">
        <v>64</v>
      </c>
      <c r="L50" s="49">
        <v>46</v>
      </c>
      <c r="M50" s="34"/>
    </row>
    <row r="51" spans="1:13" ht="8.25" customHeight="1">
      <c r="A51" s="22" t="s">
        <v>3</v>
      </c>
      <c r="B51" s="53">
        <v>85</v>
      </c>
      <c r="C51" s="53">
        <v>87</v>
      </c>
      <c r="D51" s="53">
        <v>80</v>
      </c>
      <c r="E51" s="53">
        <v>87</v>
      </c>
      <c r="F51" s="53">
        <v>95</v>
      </c>
      <c r="G51" s="53">
        <v>79</v>
      </c>
      <c r="H51" s="53">
        <v>78</v>
      </c>
      <c r="I51" s="127">
        <v>62</v>
      </c>
      <c r="J51" s="127"/>
      <c r="K51" s="53"/>
      <c r="L51" s="53"/>
      <c r="M51" s="35"/>
    </row>
    <row r="52" spans="1:13" ht="8.25" customHeight="1">
      <c r="A52" s="27" t="s">
        <v>4</v>
      </c>
      <c r="B52" s="79"/>
      <c r="C52" s="79"/>
      <c r="D52" s="79">
        <v>86</v>
      </c>
      <c r="E52" s="79">
        <v>100</v>
      </c>
      <c r="F52" s="79"/>
      <c r="G52" s="79"/>
      <c r="H52" s="79"/>
      <c r="I52" s="116"/>
      <c r="J52" s="117"/>
      <c r="K52" s="79"/>
      <c r="L52" s="79"/>
      <c r="M52" s="30"/>
    </row>
    <row r="53" spans="1:13" ht="8.25" customHeight="1">
      <c r="A53" s="27" t="s">
        <v>16</v>
      </c>
      <c r="B53" s="79"/>
      <c r="C53" s="79"/>
      <c r="D53" s="79">
        <v>96</v>
      </c>
      <c r="E53" s="79">
        <v>82</v>
      </c>
      <c r="F53" s="79"/>
      <c r="G53" s="79"/>
      <c r="H53" s="79"/>
      <c r="I53" s="116"/>
      <c r="J53" s="117"/>
      <c r="K53" s="79"/>
      <c r="L53" s="79"/>
      <c r="M53" s="30"/>
    </row>
    <row r="54" spans="1:13" ht="8.25" customHeight="1">
      <c r="A54" s="27" t="s">
        <v>17</v>
      </c>
      <c r="B54" s="79"/>
      <c r="C54" s="79"/>
      <c r="D54" s="79">
        <v>96</v>
      </c>
      <c r="E54" s="79">
        <v>85</v>
      </c>
      <c r="F54" s="79"/>
      <c r="G54" s="79"/>
      <c r="H54" s="79"/>
      <c r="I54" s="118"/>
      <c r="J54" s="119"/>
      <c r="K54" s="79"/>
      <c r="L54" s="79"/>
      <c r="M54" s="30"/>
    </row>
    <row r="55" spans="1:13" ht="8.25" customHeight="1">
      <c r="A55" s="27" t="s">
        <v>41</v>
      </c>
      <c r="B55" s="14">
        <f>SUM(B50:B51)</f>
        <v>170</v>
      </c>
      <c r="C55" s="14">
        <f aca="true" t="shared" si="9" ref="C55:H55">SUM(C50:C51)</f>
        <v>159</v>
      </c>
      <c r="D55" s="14">
        <f>SUM(D50:D54)</f>
        <v>461</v>
      </c>
      <c r="E55" s="14">
        <f>SUM(E50:E54)</f>
        <v>436</v>
      </c>
      <c r="F55" s="14">
        <f t="shared" si="9"/>
        <v>178</v>
      </c>
      <c r="G55" s="14">
        <f t="shared" si="9"/>
        <v>164</v>
      </c>
      <c r="H55" s="14">
        <f t="shared" si="9"/>
        <v>149</v>
      </c>
      <c r="I55" s="124">
        <f>SUM(I50:J51)</f>
        <v>137</v>
      </c>
      <c r="J55" s="124"/>
      <c r="K55" s="14">
        <f>K50+K51</f>
        <v>64</v>
      </c>
      <c r="L55" s="14">
        <f>L50</f>
        <v>46</v>
      </c>
      <c r="M55" s="30">
        <f>SUM(B55:K55)</f>
        <v>1918</v>
      </c>
    </row>
    <row r="56" spans="1:13" ht="12.75">
      <c r="A56" s="31" t="s">
        <v>35</v>
      </c>
      <c r="B56" s="47">
        <f>B44+B48+B55</f>
        <v>340</v>
      </c>
      <c r="C56" s="47">
        <f aca="true" t="shared" si="10" ref="C56:H56">C44+C48+C55</f>
        <v>269</v>
      </c>
      <c r="D56" s="47">
        <f t="shared" si="10"/>
        <v>624</v>
      </c>
      <c r="E56" s="47">
        <f t="shared" si="10"/>
        <v>677</v>
      </c>
      <c r="F56" s="47">
        <f t="shared" si="10"/>
        <v>286</v>
      </c>
      <c r="G56" s="47">
        <f t="shared" si="10"/>
        <v>299</v>
      </c>
      <c r="H56" s="47">
        <f t="shared" si="10"/>
        <v>294</v>
      </c>
      <c r="I56" s="115">
        <f>I44+I48+I55</f>
        <v>262</v>
      </c>
      <c r="J56" s="115"/>
      <c r="K56" s="47">
        <f>K44+K48+K55</f>
        <v>271</v>
      </c>
      <c r="L56" s="47">
        <f>L44+L48+L55</f>
        <v>227</v>
      </c>
      <c r="M56" s="54">
        <f>SUM(B56:K56)</f>
        <v>3322</v>
      </c>
    </row>
    <row r="57" spans="1:15" s="86" customFormat="1" ht="12.75" customHeight="1">
      <c r="A57" s="82" t="s">
        <v>37</v>
      </c>
      <c r="B57" s="83"/>
      <c r="C57" s="83"/>
      <c r="D57" s="84"/>
      <c r="E57" s="84"/>
      <c r="F57" s="84"/>
      <c r="G57" s="83">
        <v>5</v>
      </c>
      <c r="H57" s="84" t="s">
        <v>60</v>
      </c>
      <c r="I57" s="84"/>
      <c r="J57" s="84"/>
      <c r="K57" s="84"/>
      <c r="L57" s="84"/>
      <c r="M57" s="85"/>
      <c r="O57" s="87"/>
    </row>
    <row r="58" spans="1:13" ht="12.75">
      <c r="A58" s="31" t="s">
        <v>1</v>
      </c>
      <c r="B58" s="115" t="s">
        <v>5</v>
      </c>
      <c r="C58" s="115"/>
      <c r="D58" s="115" t="s">
        <v>50</v>
      </c>
      <c r="E58" s="115"/>
      <c r="F58" s="115" t="s">
        <v>7</v>
      </c>
      <c r="G58" s="115"/>
      <c r="H58" s="115"/>
      <c r="I58" s="115" t="s">
        <v>9</v>
      </c>
      <c r="J58" s="115"/>
      <c r="K58" s="47" t="s">
        <v>12</v>
      </c>
      <c r="L58" s="47" t="s">
        <v>36</v>
      </c>
      <c r="M58" s="54" t="s">
        <v>0</v>
      </c>
    </row>
    <row r="59" spans="1:13" ht="8.25" customHeight="1">
      <c r="A59" s="18" t="s">
        <v>59</v>
      </c>
      <c r="B59" s="122">
        <v>63</v>
      </c>
      <c r="C59" s="122"/>
      <c r="D59" s="122">
        <v>64</v>
      </c>
      <c r="E59" s="122"/>
      <c r="F59" s="122">
        <v>62</v>
      </c>
      <c r="G59" s="122"/>
      <c r="H59" s="122"/>
      <c r="I59" s="122">
        <v>60</v>
      </c>
      <c r="J59" s="122"/>
      <c r="K59" s="48">
        <v>69</v>
      </c>
      <c r="L59" s="48"/>
      <c r="M59" s="54">
        <f>SUM(B59:K59)</f>
        <v>318</v>
      </c>
    </row>
    <row r="60" spans="1:13" ht="6" customHeight="1">
      <c r="A60" s="37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9"/>
    </row>
    <row r="61" spans="1:13" ht="10.5" customHeight="1">
      <c r="A61" s="36" t="s">
        <v>27</v>
      </c>
      <c r="B61" s="97" t="s">
        <v>44</v>
      </c>
      <c r="C61" s="97"/>
      <c r="D61" s="97" t="s">
        <v>6</v>
      </c>
      <c r="E61" s="97" t="s">
        <v>8</v>
      </c>
      <c r="F61" s="97"/>
      <c r="G61" s="97"/>
      <c r="H61" s="97" t="s">
        <v>10</v>
      </c>
      <c r="I61" s="97"/>
      <c r="J61" s="97" t="s">
        <v>12</v>
      </c>
      <c r="K61" s="97" t="s">
        <v>13</v>
      </c>
      <c r="L61" s="97" t="s">
        <v>0</v>
      </c>
      <c r="M61" s="98"/>
    </row>
    <row r="62" spans="1:13" ht="10.5" customHeight="1">
      <c r="A62" s="36" t="s">
        <v>1</v>
      </c>
      <c r="B62" s="11" t="s">
        <v>5</v>
      </c>
      <c r="C62" s="11" t="s">
        <v>15</v>
      </c>
      <c r="D62" s="97"/>
      <c r="E62" s="11" t="s">
        <v>43</v>
      </c>
      <c r="F62" s="11" t="s">
        <v>14</v>
      </c>
      <c r="G62" s="11" t="s">
        <v>20</v>
      </c>
      <c r="H62" s="11" t="s">
        <v>39</v>
      </c>
      <c r="I62" s="11" t="s">
        <v>11</v>
      </c>
      <c r="J62" s="97"/>
      <c r="K62" s="97"/>
      <c r="L62" s="97"/>
      <c r="M62" s="98"/>
    </row>
    <row r="63" spans="1:15" ht="6.75" customHeight="1">
      <c r="A63" s="39" t="s">
        <v>28</v>
      </c>
      <c r="B63" s="88">
        <f>B10+B44+C44</f>
        <v>421</v>
      </c>
      <c r="C63" s="88">
        <f>C10</f>
        <v>160</v>
      </c>
      <c r="D63" s="88">
        <f>D10+D44</f>
        <v>429</v>
      </c>
      <c r="E63" s="88">
        <f>E10+E44</f>
        <v>350</v>
      </c>
      <c r="F63" s="88">
        <f>F10</f>
        <v>130</v>
      </c>
      <c r="G63" s="88">
        <f>G10+F44</f>
        <v>137</v>
      </c>
      <c r="H63" s="88">
        <f>H10+G44</f>
        <v>217</v>
      </c>
      <c r="I63" s="88">
        <f>I10</f>
        <v>206</v>
      </c>
      <c r="J63" s="88">
        <f>J10+H44+I44</f>
        <v>371</v>
      </c>
      <c r="K63" s="88">
        <f>K10+K44</f>
        <v>325</v>
      </c>
      <c r="L63" s="99">
        <f>SUM(B63:K63)</f>
        <v>2746</v>
      </c>
      <c r="M63" s="100"/>
      <c r="O63" s="94"/>
    </row>
    <row r="64" spans="1:15" ht="8.25" customHeight="1">
      <c r="A64" s="40" t="s">
        <v>59</v>
      </c>
      <c r="B64" s="89">
        <f>B17+B48+C48+B33+C33</f>
        <v>786</v>
      </c>
      <c r="C64" s="89">
        <f>C17</f>
        <v>168</v>
      </c>
      <c r="D64" s="89">
        <f>D17+D48+D33</f>
        <v>737</v>
      </c>
      <c r="E64" s="89">
        <f>E17+E48+E33</f>
        <v>821</v>
      </c>
      <c r="F64" s="89">
        <f>F17</f>
        <v>140</v>
      </c>
      <c r="G64" s="89">
        <f>G17+F48+G33</f>
        <v>283</v>
      </c>
      <c r="H64" s="89">
        <f>H17+G48+F33</f>
        <v>207</v>
      </c>
      <c r="I64" s="89">
        <f>I17</f>
        <v>149</v>
      </c>
      <c r="J64" s="89">
        <f>J17+I48+H48+H33</f>
        <v>570</v>
      </c>
      <c r="K64" s="89">
        <f>K17+K48</f>
        <v>262</v>
      </c>
      <c r="L64" s="101">
        <f>SUM(B64:K64)</f>
        <v>4123</v>
      </c>
      <c r="M64" s="102"/>
      <c r="O64" s="94"/>
    </row>
    <row r="65" spans="1:14" ht="8.25" customHeight="1">
      <c r="A65" s="41" t="s">
        <v>77</v>
      </c>
      <c r="B65" s="78">
        <f>B24+B59+B55+C55+B38+C38</f>
        <v>1122</v>
      </c>
      <c r="C65" s="78">
        <f>C24</f>
        <v>161</v>
      </c>
      <c r="D65" s="78">
        <f>D24+D55+D38+D59</f>
        <v>1136</v>
      </c>
      <c r="E65" s="78">
        <f>E24+F59+E55+E38</f>
        <v>1100</v>
      </c>
      <c r="F65" s="78">
        <f>F24</f>
        <v>149</v>
      </c>
      <c r="G65" s="78">
        <f>G24+G38+F55</f>
        <v>421</v>
      </c>
      <c r="H65" s="78">
        <f>H24+G55+F38+I59</f>
        <v>374</v>
      </c>
      <c r="I65" s="78">
        <f>I24</f>
        <v>131</v>
      </c>
      <c r="J65" s="78">
        <f>J24+K59+I55+H55+H38</f>
        <v>695</v>
      </c>
      <c r="K65" s="78">
        <f>K24+K55</f>
        <v>137</v>
      </c>
      <c r="L65" s="103">
        <f>SUM(B65:K65)</f>
        <v>5426</v>
      </c>
      <c r="M65" s="104"/>
      <c r="N65" s="55"/>
    </row>
    <row r="66" spans="1:13" ht="8.25" customHeight="1">
      <c r="A66" s="38" t="s">
        <v>0</v>
      </c>
      <c r="B66" s="90">
        <f>SUM(B63:B65)</f>
        <v>2329</v>
      </c>
      <c r="C66" s="90">
        <f aca="true" t="shared" si="11" ref="C66:K66">SUM(C63:C65)</f>
        <v>489</v>
      </c>
      <c r="D66" s="90">
        <f t="shared" si="11"/>
        <v>2302</v>
      </c>
      <c r="E66" s="90">
        <f t="shared" si="11"/>
        <v>2271</v>
      </c>
      <c r="F66" s="90">
        <f t="shared" si="11"/>
        <v>419</v>
      </c>
      <c r="G66" s="90">
        <f t="shared" si="11"/>
        <v>841</v>
      </c>
      <c r="H66" s="90">
        <f t="shared" si="11"/>
        <v>798</v>
      </c>
      <c r="I66" s="90">
        <f t="shared" si="11"/>
        <v>486</v>
      </c>
      <c r="J66" s="90">
        <f t="shared" si="11"/>
        <v>1636</v>
      </c>
      <c r="K66" s="90">
        <f t="shared" si="11"/>
        <v>724</v>
      </c>
      <c r="L66" s="105">
        <f>SUM(L63:M65)</f>
        <v>12295</v>
      </c>
      <c r="M66" s="106"/>
    </row>
    <row r="67" spans="1:14" ht="13.5" customHeight="1">
      <c r="A67" s="38" t="s">
        <v>0</v>
      </c>
      <c r="B67" s="107">
        <f>B66+C66</f>
        <v>2818</v>
      </c>
      <c r="C67" s="109"/>
      <c r="D67" s="90">
        <f>D66</f>
        <v>2302</v>
      </c>
      <c r="E67" s="107">
        <f>E66+F66+G66</f>
        <v>3531</v>
      </c>
      <c r="F67" s="108"/>
      <c r="G67" s="109"/>
      <c r="H67" s="107">
        <f>H66+I66+J66</f>
        <v>2920</v>
      </c>
      <c r="I67" s="108"/>
      <c r="J67" s="109"/>
      <c r="K67" s="91">
        <f>K66</f>
        <v>724</v>
      </c>
      <c r="L67" s="105" t="s">
        <v>75</v>
      </c>
      <c r="M67" s="106"/>
      <c r="N67" s="55"/>
    </row>
    <row r="68" spans="1:13" ht="13.5" customHeight="1">
      <c r="A68" s="12"/>
      <c r="B68" s="33" t="s">
        <v>52</v>
      </c>
      <c r="C68" s="3"/>
      <c r="D68" s="110">
        <f>SUM(M25+M56+J39+M59)</f>
        <v>12295</v>
      </c>
      <c r="E68" s="110"/>
      <c r="F68" s="3"/>
      <c r="G68" s="3"/>
      <c r="H68" s="3"/>
      <c r="I68" s="3"/>
      <c r="J68" s="111" t="s">
        <v>51</v>
      </c>
      <c r="K68" s="111"/>
      <c r="L68" s="111"/>
      <c r="M68" s="112"/>
    </row>
    <row r="69" spans="1:13" s="13" customFormat="1" ht="9" customHeight="1">
      <c r="A69" s="12"/>
      <c r="B69" s="61" t="s">
        <v>53</v>
      </c>
      <c r="C69" s="64"/>
      <c r="D69" s="113">
        <f>M25</f>
        <v>6277</v>
      </c>
      <c r="E69" s="113"/>
      <c r="F69" s="63"/>
      <c r="G69" s="64"/>
      <c r="H69" s="64"/>
      <c r="I69" s="64"/>
      <c r="J69" s="114"/>
      <c r="K69" s="114"/>
      <c r="L69" s="114"/>
      <c r="M69" s="66"/>
    </row>
    <row r="70" spans="1:13" s="13" customFormat="1" ht="9" customHeight="1">
      <c r="A70" s="12"/>
      <c r="B70" s="114" t="s">
        <v>61</v>
      </c>
      <c r="C70" s="114"/>
      <c r="D70" s="62"/>
      <c r="E70" s="62">
        <f>M59</f>
        <v>318</v>
      </c>
      <c r="F70" s="63"/>
      <c r="G70" s="64"/>
      <c r="H70" s="64"/>
      <c r="I70" s="64"/>
      <c r="J70" s="65"/>
      <c r="K70" s="65"/>
      <c r="L70" s="65"/>
      <c r="M70" s="66"/>
    </row>
    <row r="71" spans="1:13" s="13" customFormat="1" ht="9" customHeight="1">
      <c r="A71" s="12"/>
      <c r="B71" s="61" t="s">
        <v>54</v>
      </c>
      <c r="C71" s="64"/>
      <c r="D71" s="113">
        <f>M56</f>
        <v>3322</v>
      </c>
      <c r="E71" s="113"/>
      <c r="F71" s="64"/>
      <c r="G71" s="64"/>
      <c r="H71" s="64"/>
      <c r="I71" s="64"/>
      <c r="J71" s="64"/>
      <c r="K71" s="64"/>
      <c r="L71" s="10"/>
      <c r="M71" s="66"/>
    </row>
    <row r="72" spans="1:16" s="13" customFormat="1" ht="9" customHeight="1">
      <c r="A72" s="12"/>
      <c r="B72" s="61" t="s">
        <v>55</v>
      </c>
      <c r="C72" s="64"/>
      <c r="D72" s="113">
        <f>J39</f>
        <v>2378</v>
      </c>
      <c r="E72" s="113"/>
      <c r="F72" s="64"/>
      <c r="G72" s="64"/>
      <c r="H72" s="64"/>
      <c r="I72" s="64"/>
      <c r="J72" s="64"/>
      <c r="K72" s="64"/>
      <c r="L72" s="10"/>
      <c r="M72" s="66"/>
      <c r="P72" s="67"/>
    </row>
    <row r="73" spans="1:13" s="13" customFormat="1" ht="9" customHeight="1">
      <c r="A73" s="12"/>
      <c r="B73" s="61" t="s">
        <v>56</v>
      </c>
      <c r="C73" s="61"/>
      <c r="D73" s="64"/>
      <c r="E73" s="68">
        <f>L25+L59+L56+I39</f>
        <v>700</v>
      </c>
      <c r="F73" s="64"/>
      <c r="G73" s="64"/>
      <c r="H73" s="64"/>
      <c r="I73" s="64"/>
      <c r="J73" s="64"/>
      <c r="K73" s="61"/>
      <c r="L73" s="61"/>
      <c r="M73" s="66"/>
    </row>
    <row r="74" spans="1:13" ht="9" customHeight="1">
      <c r="A74" s="60"/>
      <c r="B74" s="76" t="s">
        <v>62</v>
      </c>
      <c r="C74" s="4" t="s">
        <v>63</v>
      </c>
      <c r="D74" s="4"/>
      <c r="E74" s="4">
        <f>G3+G26+E40+G57</f>
        <v>160</v>
      </c>
      <c r="F74" s="4"/>
      <c r="G74" s="4"/>
      <c r="H74" s="4"/>
      <c r="I74" s="4"/>
      <c r="J74" s="95" t="s">
        <v>23</v>
      </c>
      <c r="K74" s="95"/>
      <c r="L74" s="95"/>
      <c r="M74" s="96"/>
    </row>
    <row r="85" ht="12.75">
      <c r="N85" s="56"/>
    </row>
  </sheetData>
  <sheetProtection/>
  <mergeCells count="54">
    <mergeCell ref="A1:M1"/>
    <mergeCell ref="A2:M2"/>
    <mergeCell ref="L5:L7"/>
    <mergeCell ref="I41:J41"/>
    <mergeCell ref="L12:L16"/>
    <mergeCell ref="L19:L23"/>
    <mergeCell ref="I42:J42"/>
    <mergeCell ref="I43:J43"/>
    <mergeCell ref="I50:J50"/>
    <mergeCell ref="I51:J51"/>
    <mergeCell ref="I47:J47"/>
    <mergeCell ref="I48:J48"/>
    <mergeCell ref="I49:J49"/>
    <mergeCell ref="I45:J45"/>
    <mergeCell ref="B70:C70"/>
    <mergeCell ref="L42:L43"/>
    <mergeCell ref="B59:C59"/>
    <mergeCell ref="D59:E59"/>
    <mergeCell ref="F59:H59"/>
    <mergeCell ref="I59:J59"/>
    <mergeCell ref="I44:J44"/>
    <mergeCell ref="I55:J55"/>
    <mergeCell ref="I56:J56"/>
    <mergeCell ref="I46:J46"/>
    <mergeCell ref="I58:J58"/>
    <mergeCell ref="D61:D62"/>
    <mergeCell ref="I52:J52"/>
    <mergeCell ref="I53:J53"/>
    <mergeCell ref="E61:G61"/>
    <mergeCell ref="H61:I61"/>
    <mergeCell ref="J61:J62"/>
    <mergeCell ref="I54:J54"/>
    <mergeCell ref="B58:C58"/>
    <mergeCell ref="B67:C67"/>
    <mergeCell ref="E67:G67"/>
    <mergeCell ref="D58:E58"/>
    <mergeCell ref="F58:H58"/>
    <mergeCell ref="B61:C61"/>
    <mergeCell ref="D68:E68"/>
    <mergeCell ref="J68:M68"/>
    <mergeCell ref="D69:E69"/>
    <mergeCell ref="J69:L69"/>
    <mergeCell ref="D71:E71"/>
    <mergeCell ref="D72:E72"/>
    <mergeCell ref="O63:O64"/>
    <mergeCell ref="J74:M74"/>
    <mergeCell ref="L61:M62"/>
    <mergeCell ref="L63:M63"/>
    <mergeCell ref="L64:M64"/>
    <mergeCell ref="L65:M65"/>
    <mergeCell ref="L66:M66"/>
    <mergeCell ref="L67:M67"/>
    <mergeCell ref="H67:J67"/>
    <mergeCell ref="K61:K62"/>
  </mergeCells>
  <printOptions horizontalCentered="1" verticalCentered="1"/>
  <pageMargins left="0.5" right="0.3937007874015748" top="0.27" bottom="0.07874015748031496" header="0.26" footer="0.07874015748031496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2014-08-23T01:58:05Z</cp:lastPrinted>
  <dcterms:created xsi:type="dcterms:W3CDTF">2006-09-16T00:00:00Z</dcterms:created>
  <dcterms:modified xsi:type="dcterms:W3CDTF">2015-04-16T03:44:26Z</dcterms:modified>
  <cp:category/>
  <cp:version/>
  <cp:contentType/>
  <cp:contentStatus/>
</cp:coreProperties>
</file>